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2" activeTab="4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з початку року" sheetId="6" r:id="rId6"/>
    <sheet name="уточнення планових показників" sheetId="7" r:id="rId7"/>
  </sheets>
  <externalReferences>
    <externalReference r:id="rId10"/>
  </externalReferences>
  <definedNames>
    <definedName name="_xlnm.Print_Area" localSheetId="5">'з початку року'!$A$1:$Q$45</definedName>
  </definedNames>
  <calcPr fullCalcOnLoad="1"/>
</workbook>
</file>

<file path=xl/sharedStrings.xml><?xml version="1.0" encoding="utf-8"?>
<sst xmlns="http://schemas.openxmlformats.org/spreadsheetml/2006/main" count="211" uniqueCount="91">
  <si>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</si>
  <si>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</si>
  <si>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</si>
  <si>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</si>
  <si>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</si>
  <si>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</si>
  <si>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</si>
  <si>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</si>
  <si>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</si>
  <si>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</si>
  <si>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</si>
  <si>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</si>
  <si>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</si>
  <si>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</si>
  <si>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</si>
  <si>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</si>
  <si>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</si>
  <si>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</si>
  <si>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</si>
  <si>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</si>
  <si>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</si>
  <si>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</si>
  <si>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</si>
  <si>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</si>
  <si>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</si>
  <si>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</si>
  <si>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</si>
  <si>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</si>
  <si>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</si>
  <si>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</si>
  <si>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</si>
  <si>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</si>
  <si>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</si>
  <si>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</si>
  <si>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</si>
  <si>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</si>
  <si>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</si>
  <si>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</si>
  <si>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</si>
  <si>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</si>
  <si>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</si>
  <si>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</si>
  <si>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</si>
  <si>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</si>
  <si>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</si>
  <si>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</si>
  <si>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</si>
  <si>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</si>
  <si>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</si>
  <si>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</si>
  <si>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</si>
  <si>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</si>
  <si>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</si>
  <si>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</si>
  <si>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</si>
  <si>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</si>
  <si>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</si>
  <si>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</si>
  <si>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</si>
  <si>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</si>
  <si>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</si>
  <si>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</si>
  <si>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</si>
  <si>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</si>
  <si>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</si>
  <si>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</si>
  <si>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</si>
  <si>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</si>
  <si>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</si>
  <si>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</si>
  <si>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</si>
  <si>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</si>
  <si>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</si>
  <si>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</si>
  <si>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</si>
  <si>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</si>
  <si>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</si>
  <si>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</si>
  <si>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</si>
  <si>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</si>
  <si>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</si>
  <si>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</si>
  <si>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</si>
  <si>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</si>
  <si>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</si>
  <si>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план на січень-травень  2014р.</t>
  </si>
  <si>
    <t>станом на 08.05.2014 р.</t>
  </si>
  <si>
    <r>
      <t xml:space="preserve">станом на 08.05.2014р.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</si>
  <si>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08.05.2014р.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</si>
  <si>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08.05.2014</t>
    </r>
    <r>
      <rPr>
        <sz val="10"/>
        <rFont val="Times New Roman"/>
        <family val="1"/>
      </rPr>
      <t xml:space="preserve"> (тис.грн.)</t>
    </r>
  </si>
  <si>
    <t>Зміни до розпису станом на 08.05.2014р.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</si>
</sst>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49431"/>
        <c:axId val="1344880"/>
      </c:lineChart>
      <c:catAx>
        <c:axId val="14943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44880"/>
        <c:crosses val="autoZero"/>
        <c:auto val="0"/>
        <c:lblOffset val="100"/>
        <c:tickLblSkip val="1"/>
        <c:noMultiLvlLbl val="0"/>
      </c:catAx>
      <c:valAx>
        <c:axId val="1344880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49431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103921"/>
        <c:axId val="41826426"/>
      </c:lineChart>
      <c:catAx>
        <c:axId val="121039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826426"/>
        <c:crosses val="autoZero"/>
        <c:auto val="0"/>
        <c:lblOffset val="100"/>
        <c:tickLblSkip val="1"/>
        <c:noMultiLvlLbl val="0"/>
      </c:catAx>
      <c:valAx>
        <c:axId val="4182642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039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0893515"/>
        <c:axId val="32497316"/>
      </c:lineChart>
      <c:catAx>
        <c:axId val="4089351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497316"/>
        <c:crosses val="autoZero"/>
        <c:auto val="0"/>
        <c:lblOffset val="100"/>
        <c:tickLblSkip val="1"/>
        <c:noMultiLvlLbl val="0"/>
      </c:catAx>
      <c:valAx>
        <c:axId val="32497316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89351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24040389"/>
        <c:axId val="15036910"/>
      </c:lineChart>
      <c:catAx>
        <c:axId val="2404038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36910"/>
        <c:crosses val="autoZero"/>
        <c:auto val="0"/>
        <c:lblOffset val="100"/>
        <c:tickLblSkip val="1"/>
        <c:noMultiLvlLbl val="0"/>
      </c:catAx>
      <c:valAx>
        <c:axId val="1503691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4038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травень!$J$4:$J$6</c:f>
              <c:numCache>
                <c:ptCount val="3"/>
                <c:pt idx="0">
                  <c:v>1320.7</c:v>
                </c:pt>
                <c:pt idx="1">
                  <c:v>2143.2</c:v>
                </c:pt>
                <c:pt idx="2">
                  <c:v>4556.5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2673.4666666666667</c:v>
                </c:pt>
                <c:pt idx="1">
                  <c:v>2673.5</c:v>
                </c:pt>
                <c:pt idx="2">
                  <c:v>2673.5</c:v>
                </c:pt>
                <c:pt idx="3">
                  <c:v>2673.5</c:v>
                </c:pt>
                <c:pt idx="4">
                  <c:v>2673.5</c:v>
                </c:pt>
                <c:pt idx="5">
                  <c:v>2673.5</c:v>
                </c:pt>
                <c:pt idx="6">
                  <c:v>2673.5</c:v>
                </c:pt>
                <c:pt idx="7">
                  <c:v>2673.5</c:v>
                </c:pt>
                <c:pt idx="8">
                  <c:v>2673.5</c:v>
                </c:pt>
                <c:pt idx="9">
                  <c:v>2673.5</c:v>
                </c:pt>
                <c:pt idx="10">
                  <c:v>2673.5</c:v>
                </c:pt>
                <c:pt idx="11">
                  <c:v>2673.5</c:v>
                </c:pt>
                <c:pt idx="12">
                  <c:v>2673.5</c:v>
                </c:pt>
                <c:pt idx="13">
                  <c:v>2673.5</c:v>
                </c:pt>
                <c:pt idx="14">
                  <c:v>2673.5</c:v>
                </c:pt>
                <c:pt idx="15">
                  <c:v>2673.5</c:v>
                </c:pt>
                <c:pt idx="16">
                  <c:v>2673.5</c:v>
                </c:pt>
                <c:pt idx="17">
                  <c:v>2673.5</c:v>
                </c:pt>
                <c:pt idx="18">
                  <c:v>2673.5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41764</c:v>
                </c:pt>
                <c:pt idx="1">
                  <c:v>41765</c:v>
                </c:pt>
                <c:pt idx="2">
                  <c:v>41766</c:v>
                </c:pt>
                <c:pt idx="3">
                  <c:v>41767</c:v>
                </c:pt>
                <c:pt idx="4">
                  <c:v>41771</c:v>
                </c:pt>
                <c:pt idx="5">
                  <c:v>38120</c:v>
                </c:pt>
                <c:pt idx="6">
                  <c:v>38121</c:v>
                </c:pt>
                <c:pt idx="7">
                  <c:v>38122</c:v>
                </c:pt>
                <c:pt idx="8">
                  <c:v>38123</c:v>
                </c:pt>
                <c:pt idx="9">
                  <c:v>41778</c:v>
                </c:pt>
                <c:pt idx="10">
                  <c:v>41779</c:v>
                </c:pt>
                <c:pt idx="11">
                  <c:v>41780</c:v>
                </c:pt>
                <c:pt idx="12">
                  <c:v>41781</c:v>
                </c:pt>
                <c:pt idx="13">
                  <c:v>41782</c:v>
                </c:pt>
                <c:pt idx="14">
                  <c:v>41785</c:v>
                </c:pt>
                <c:pt idx="15">
                  <c:v>41786</c:v>
                </c:pt>
                <c:pt idx="16">
                  <c:v>41787</c:v>
                </c:pt>
                <c:pt idx="17">
                  <c:v>41788</c:v>
                </c:pt>
                <c:pt idx="18">
                  <c:v>41789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1300</c:v>
                </c:pt>
                <c:pt idx="1">
                  <c:v>2500</c:v>
                </c:pt>
                <c:pt idx="2">
                  <c:v>2600</c:v>
                </c:pt>
                <c:pt idx="3">
                  <c:v>980</c:v>
                </c:pt>
                <c:pt idx="4">
                  <c:v>1100</c:v>
                </c:pt>
                <c:pt idx="5">
                  <c:v>1200</c:v>
                </c:pt>
                <c:pt idx="6">
                  <c:v>1800</c:v>
                </c:pt>
                <c:pt idx="7">
                  <c:v>3200</c:v>
                </c:pt>
                <c:pt idx="8">
                  <c:v>2200</c:v>
                </c:pt>
                <c:pt idx="9">
                  <c:v>1850</c:v>
                </c:pt>
                <c:pt idx="10">
                  <c:v>3200</c:v>
                </c:pt>
                <c:pt idx="11">
                  <c:v>1200</c:v>
                </c:pt>
                <c:pt idx="12">
                  <c:v>1600</c:v>
                </c:pt>
                <c:pt idx="13">
                  <c:v>1400</c:v>
                </c:pt>
                <c:pt idx="14">
                  <c:v>1200</c:v>
                </c:pt>
                <c:pt idx="15">
                  <c:v>1800</c:v>
                </c:pt>
                <c:pt idx="16">
                  <c:v>1900</c:v>
                </c:pt>
                <c:pt idx="17">
                  <c:v>2700</c:v>
                </c:pt>
                <c:pt idx="18">
                  <c:v>3389.9</c:v>
                </c:pt>
              </c:numCache>
            </c:numRef>
          </c:val>
          <c:smooth val="1"/>
        </c:ser>
        <c:marker val="1"/>
        <c:axId val="1114463"/>
        <c:axId val="10030168"/>
      </c:lineChart>
      <c:catAx>
        <c:axId val="11144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030168"/>
        <c:crosses val="autoZero"/>
        <c:auto val="0"/>
        <c:lblOffset val="100"/>
        <c:tickLblSkip val="1"/>
        <c:noMultiLvlLbl val="0"/>
      </c:catAx>
      <c:valAx>
        <c:axId val="10030168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44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08.05.2014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січень-травень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156111.8</c:v>
                </c:pt>
                <c:pt idx="1">
                  <c:v>31740.46</c:v>
                </c:pt>
                <c:pt idx="2">
                  <c:v>1011.6</c:v>
                </c:pt>
                <c:pt idx="3">
                  <c:v>374.5</c:v>
                </c:pt>
                <c:pt idx="4">
                  <c:v>2789.1</c:v>
                </c:pt>
                <c:pt idx="5">
                  <c:v>2956.5</c:v>
                </c:pt>
                <c:pt idx="6">
                  <c:v>1200</c:v>
                </c:pt>
                <c:pt idx="7">
                  <c:v>1427.300000000021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123903.52</c:v>
                </c:pt>
                <c:pt idx="1">
                  <c:v>26268.67</c:v>
                </c:pt>
                <c:pt idx="2">
                  <c:v>552.92</c:v>
                </c:pt>
                <c:pt idx="3">
                  <c:v>298.04</c:v>
                </c:pt>
                <c:pt idx="4">
                  <c:v>2278</c:v>
                </c:pt>
                <c:pt idx="5">
                  <c:v>2961.11</c:v>
                </c:pt>
                <c:pt idx="6">
                  <c:v>1042</c:v>
                </c:pt>
                <c:pt idx="7">
                  <c:v>673.3100000000045</c:v>
                </c:pt>
              </c:numCache>
            </c:numRef>
          </c:val>
          <c:shape val="box"/>
        </c:ser>
        <c:shape val="box"/>
        <c:axId val="23162649"/>
        <c:axId val="7137250"/>
      </c:bar3DChart>
      <c:catAx>
        <c:axId val="23162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137250"/>
        <c:crosses val="autoZero"/>
        <c:auto val="1"/>
        <c:lblOffset val="100"/>
        <c:tickLblSkip val="1"/>
        <c:noMultiLvlLbl val="0"/>
      </c:catAx>
      <c:valAx>
        <c:axId val="7137250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62649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3055.4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1487.49</c:v>
                </c:pt>
              </c:numCache>
            </c:numRef>
          </c:val>
        </c:ser>
        <c:axId val="64235251"/>
        <c:axId val="41246348"/>
      </c:barChart>
      <c:catAx>
        <c:axId val="64235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246348"/>
        <c:crosses val="autoZero"/>
        <c:auto val="1"/>
        <c:lblOffset val="100"/>
        <c:tickLblSkip val="1"/>
        <c:noMultiLvlLbl val="0"/>
      </c:catAx>
      <c:valAx>
        <c:axId val="412463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2352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1648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1435.7</c:v>
                </c:pt>
              </c:numCache>
            </c:numRef>
          </c:val>
        </c:ser>
        <c:axId val="35672813"/>
        <c:axId val="52619862"/>
      </c:barChart>
      <c:catAx>
        <c:axId val="356728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619862"/>
        <c:crosses val="autoZero"/>
        <c:auto val="1"/>
        <c:lblOffset val="100"/>
        <c:tickLblSkip val="1"/>
        <c:noMultiLvlLbl val="0"/>
      </c:catAx>
      <c:valAx>
        <c:axId val="5261986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6728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січень-травень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31612.6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28464.87</c:v>
                </c:pt>
              </c:numCache>
            </c:numRef>
          </c:val>
        </c:ser>
        <c:axId val="3816711"/>
        <c:axId val="34350400"/>
      </c:barChart>
      <c:catAx>
        <c:axId val="38167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350400"/>
        <c:crosses val="autoZero"/>
        <c:auto val="1"/>
        <c:lblOffset val="100"/>
        <c:tickLblSkip val="1"/>
        <c:noMultiLvlLbl val="0"/>
      </c:catAx>
      <c:valAx>
        <c:axId val="343504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січень-травень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08.05.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197 611,3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157 977,6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січень-травень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-30 913,0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травень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39 933,5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травень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-39 633,7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156111.8</v>
          </cell>
          <cell r="F10">
            <v>123903.52</v>
          </cell>
        </row>
        <row r="19">
          <cell r="E19">
            <v>1011.6</v>
          </cell>
          <cell r="F19">
            <v>552.92</v>
          </cell>
        </row>
        <row r="33">
          <cell r="E33">
            <v>31740.46</v>
          </cell>
          <cell r="F33">
            <v>26268.67</v>
          </cell>
        </row>
        <row r="56">
          <cell r="E56">
            <v>2789.1</v>
          </cell>
          <cell r="F56">
            <v>2278</v>
          </cell>
        </row>
        <row r="95">
          <cell r="E95">
            <v>2956.5</v>
          </cell>
          <cell r="F95">
            <v>2961.11</v>
          </cell>
        </row>
        <row r="96">
          <cell r="E96">
            <v>374.5</v>
          </cell>
          <cell r="F96">
            <v>298.04</v>
          </cell>
        </row>
        <row r="106">
          <cell r="E106">
            <v>197611.26</v>
          </cell>
          <cell r="F106">
            <v>157977.57</v>
          </cell>
        </row>
        <row r="118">
          <cell r="E118">
            <v>106.5</v>
          </cell>
          <cell r="F118">
            <v>128.26</v>
          </cell>
        </row>
        <row r="119">
          <cell r="E119">
            <v>31612.6</v>
          </cell>
          <cell r="F119">
            <v>28464.87</v>
          </cell>
        </row>
        <row r="120">
          <cell r="E120">
            <v>1648</v>
          </cell>
          <cell r="F120">
            <v>1435.7</v>
          </cell>
        </row>
        <row r="121">
          <cell r="E121">
            <v>3055.4</v>
          </cell>
          <cell r="F121">
            <v>1487.49</v>
          </cell>
        </row>
        <row r="122">
          <cell r="E122">
            <v>672.86</v>
          </cell>
          <cell r="F122">
            <v>577.27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124620.60956</v>
          </cell>
          <cell r="I142">
            <v>110795.38759999999</v>
          </cell>
        </row>
      </sheetData>
      <sheetData sheetId="1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2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3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62</v>
      </c>
      <c r="O1" s="104"/>
      <c r="P1" s="104"/>
      <c r="Q1" s="104"/>
      <c r="R1" s="104"/>
      <c r="S1" s="105"/>
    </row>
    <row r="2" spans="1:19" ht="16.5" thickBot="1">
      <c r="A2" s="106" t="s">
        <v>63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67</v>
      </c>
      <c r="O1" s="104"/>
      <c r="P1" s="104"/>
      <c r="Q1" s="104"/>
      <c r="R1" s="104"/>
      <c r="S1" s="105"/>
    </row>
    <row r="2" spans="1:19" ht="16.5" thickBot="1">
      <c r="A2" s="106" t="s">
        <v>70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41699</v>
      </c>
      <c r="O29" s="116">
        <f>'[1]лютий'!$D$142</f>
        <v>121970.53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41699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74</v>
      </c>
      <c r="O1" s="104"/>
      <c r="P1" s="104"/>
      <c r="Q1" s="104"/>
      <c r="R1" s="104"/>
      <c r="S1" s="105"/>
    </row>
    <row r="2" spans="1:19" ht="16.5" thickBot="1">
      <c r="A2" s="106" t="s">
        <v>75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76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41730</v>
      </c>
      <c r="O29" s="116">
        <f>'[1]березень'!$D$142</f>
        <v>114985.02570999999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56</v>
      </c>
      <c r="P32" s="118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57</v>
      </c>
      <c r="P33" s="119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60</v>
      </c>
      <c r="P34" s="121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41730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77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79</v>
      </c>
      <c r="O1" s="104"/>
      <c r="P1" s="104"/>
      <c r="Q1" s="104"/>
      <c r="R1" s="104"/>
      <c r="S1" s="105"/>
    </row>
    <row r="2" spans="1:19" ht="16.5" thickBot="1">
      <c r="A2" s="106" t="s">
        <v>80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81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4" t="s">
        <v>41</v>
      </c>
      <c r="O28" s="114"/>
      <c r="P28" s="114"/>
      <c r="Q28" s="114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5" t="s">
        <v>34</v>
      </c>
      <c r="O29" s="115"/>
      <c r="P29" s="115"/>
      <c r="Q29" s="115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2">
        <v>41760</v>
      </c>
      <c r="O30" s="116">
        <f>'[1]квітень'!$D$142</f>
        <v>123251.48</v>
      </c>
      <c r="P30" s="116"/>
      <c r="Q30" s="11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3"/>
      <c r="O31" s="116"/>
      <c r="P31" s="116"/>
      <c r="Q31" s="11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7" t="s">
        <v>56</v>
      </c>
      <c r="P33" s="118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19" t="s">
        <v>57</v>
      </c>
      <c r="P34" s="119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0" t="s">
        <v>60</v>
      </c>
      <c r="P35" s="121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4" t="s">
        <v>35</v>
      </c>
      <c r="O38" s="114"/>
      <c r="P38" s="114"/>
      <c r="Q38" s="114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98" t="s">
        <v>36</v>
      </c>
      <c r="O39" s="98"/>
      <c r="P39" s="98"/>
      <c r="Q39" s="98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2">
        <v>41760</v>
      </c>
      <c r="O40" s="122">
        <v>0</v>
      </c>
      <c r="P40" s="122"/>
      <c r="Q40" s="122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3"/>
      <c r="O41" s="122"/>
      <c r="P41" s="122"/>
      <c r="Q41" s="122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selection activeCell="O44" sqref="O4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82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84</v>
      </c>
      <c r="O1" s="104"/>
      <c r="P1" s="104"/>
      <c r="Q1" s="104"/>
      <c r="R1" s="104"/>
      <c r="S1" s="105"/>
    </row>
    <row r="2" spans="1:19" ht="16.5" thickBot="1">
      <c r="A2" s="106" t="s">
        <v>86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87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AVERAGE(J4:J6)</f>
        <v>2673.4666666666667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2673.5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2673.5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980</v>
      </c>
      <c r="L7" s="4">
        <f t="shared" si="1"/>
        <v>0</v>
      </c>
      <c r="M7" s="2">
        <v>2673.5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41771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2673.5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38120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2673.5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38121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2673.5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38122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2673.5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38123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2673.5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41778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2673.5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41779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2673.5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41780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2673.5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41781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2673.5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41782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2673.5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41785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2673.5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41786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2673.5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41787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2673.5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41788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2673.5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41789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2673.5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6783.400000000001</v>
      </c>
      <c r="C23" s="43">
        <f t="shared" si="3"/>
        <v>351.29999999999995</v>
      </c>
      <c r="D23" s="43">
        <f t="shared" si="3"/>
        <v>0</v>
      </c>
      <c r="E23" s="14">
        <f t="shared" si="3"/>
        <v>18.5</v>
      </c>
      <c r="F23" s="14">
        <f t="shared" si="3"/>
        <v>110.5</v>
      </c>
      <c r="G23" s="14">
        <f t="shared" si="3"/>
        <v>578.6</v>
      </c>
      <c r="H23" s="14">
        <f t="shared" si="3"/>
        <v>90.6</v>
      </c>
      <c r="I23" s="43">
        <f t="shared" si="3"/>
        <v>87.49999999999959</v>
      </c>
      <c r="J23" s="43">
        <f t="shared" si="3"/>
        <v>8020.4</v>
      </c>
      <c r="K23" s="43">
        <f t="shared" si="3"/>
        <v>37119.9</v>
      </c>
      <c r="L23" s="15">
        <f t="shared" si="1"/>
        <v>0.21606739242293216</v>
      </c>
      <c r="M23" s="2"/>
      <c r="N23" s="93">
        <f>SUM(N4:N22)</f>
        <v>0</v>
      </c>
      <c r="O23" s="93">
        <f>SUM(O4:O22)</f>
        <v>0.7</v>
      </c>
      <c r="P23" s="93">
        <f>SUM(P4:P22)</f>
        <v>1902.9999999999998</v>
      </c>
      <c r="Q23" s="93">
        <f>SUM(Q4:Q22)</f>
        <v>0</v>
      </c>
      <c r="R23" s="93">
        <f>SUM(R4:R22)</f>
        <v>0.4</v>
      </c>
      <c r="S23" s="93">
        <f>N23+O23+Q23+P23+R23</f>
        <v>1904.1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4" t="s">
        <v>41</v>
      </c>
      <c r="O26" s="114"/>
      <c r="P26" s="114"/>
      <c r="Q26" s="114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5" t="s">
        <v>34</v>
      </c>
      <c r="O27" s="115"/>
      <c r="P27" s="115"/>
      <c r="Q27" s="115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2">
        <v>41767</v>
      </c>
      <c r="O28" s="116">
        <f>'[1]травень'!$D$142</f>
        <v>124620.60956</v>
      </c>
      <c r="P28" s="116"/>
      <c r="Q28" s="11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3"/>
      <c r="O29" s="116"/>
      <c r="P29" s="116"/>
      <c r="Q29" s="11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110795.38759999999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17" t="s">
        <v>56</v>
      </c>
      <c r="P31" s="118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9" t="s">
        <v>57</v>
      </c>
      <c r="P32" s="119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0" t="s">
        <v>60</v>
      </c>
      <c r="P33" s="121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4" t="s">
        <v>35</v>
      </c>
      <c r="O36" s="114"/>
      <c r="P36" s="114"/>
      <c r="Q36" s="114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98" t="s">
        <v>36</v>
      </c>
      <c r="O37" s="98"/>
      <c r="P37" s="98"/>
      <c r="Q37" s="98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2">
        <v>41767</v>
      </c>
      <c r="O38" s="122">
        <v>0</v>
      </c>
      <c r="P38" s="122"/>
      <c r="Q38" s="122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3"/>
      <c r="O39" s="122"/>
      <c r="P39" s="122"/>
      <c r="Q39" s="122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5" sqref="F55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88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51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50</v>
      </c>
      <c r="K28" s="124"/>
      <c r="L28" s="138" t="s">
        <v>45</v>
      </c>
      <c r="M28" s="139"/>
      <c r="N28" s="140"/>
      <c r="O28" s="134" t="s">
        <v>89</v>
      </c>
      <c r="P28" s="135"/>
    </row>
    <row r="29" spans="1:16" ht="45">
      <c r="A29" s="127"/>
      <c r="B29" s="72" t="s">
        <v>85</v>
      </c>
      <c r="C29" s="28" t="s">
        <v>26</v>
      </c>
      <c r="D29" s="72" t="str">
        <f>B29</f>
        <v>план на січень-травень  2014р.</v>
      </c>
      <c r="E29" s="28" t="str">
        <f>C29</f>
        <v>факт</v>
      </c>
      <c r="F29" s="71" t="str">
        <f>B29</f>
        <v>план на січень-травень  2014р.</v>
      </c>
      <c r="G29" s="95" t="str">
        <f>C29</f>
        <v>факт</v>
      </c>
      <c r="H29" s="72" t="str">
        <f>B29</f>
        <v>план на січень-травень  2014р.</v>
      </c>
      <c r="I29" s="28" t="str">
        <f>C29</f>
        <v>факт</v>
      </c>
      <c r="J29" s="71" t="str">
        <f>B29</f>
        <v>план на січень-травень  2014р.</v>
      </c>
      <c r="K29" s="95" t="str">
        <f>C29</f>
        <v>факт</v>
      </c>
      <c r="L29" s="67" t="str">
        <f>D29</f>
        <v>план на січень-травень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травень!O38</f>
        <v>0</v>
      </c>
      <c r="B30" s="73">
        <f>'[1]травень'!$E$118</f>
        <v>106.5</v>
      </c>
      <c r="C30" s="73">
        <f>'[1]травень'!$F$118</f>
        <v>128.26</v>
      </c>
      <c r="D30" s="74">
        <f>'[1]травень'!$E$121</f>
        <v>3055.4</v>
      </c>
      <c r="E30" s="74">
        <f>'[1]травень'!$F$121</f>
        <v>1487.49</v>
      </c>
      <c r="F30" s="75">
        <f>'[1]травень'!$E$120</f>
        <v>1648</v>
      </c>
      <c r="G30" s="76">
        <f>'[1]травень'!$F$120</f>
        <v>1435.7</v>
      </c>
      <c r="H30" s="76">
        <f>'[1]травень'!$E$119</f>
        <v>31612.6</v>
      </c>
      <c r="I30" s="76">
        <f>'[1]травень'!$F$119</f>
        <v>28464.87</v>
      </c>
      <c r="J30" s="76">
        <f>'[1]травень'!$E$122</f>
        <v>672.86</v>
      </c>
      <c r="K30" s="96">
        <f>'[1]травень'!$F$122</f>
        <v>577.27</v>
      </c>
      <c r="L30" s="97">
        <f>H30+F30+D30+J30+B30</f>
        <v>37095.36</v>
      </c>
      <c r="M30" s="77">
        <f>I30+G30+E30+K30+C30</f>
        <v>32093.59</v>
      </c>
      <c r="N30" s="78">
        <f>M30-L30</f>
        <v>-5001.77</v>
      </c>
      <c r="O30" s="136">
        <f>травень!O28</f>
        <v>124620.60956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травень!Q30</f>
        <v>110795.38759999999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травень!Q31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травень!Q33</f>
        <v>0</v>
      </c>
    </row>
    <row r="35" spans="15:16" ht="12.75">
      <c r="O35" s="26" t="s">
        <v>48</v>
      </c>
      <c r="P35" s="84">
        <f>травень!Q32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'[1]травень'!$E$10</f>
        <v>156111.8</v>
      </c>
      <c r="C47" s="40">
        <f>'[1]травень'!$F$10</f>
        <v>123903.52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'[1]травень'!$E$33</f>
        <v>31740.46</v>
      </c>
      <c r="C48" s="18">
        <f>'[1]травень'!$F$33</f>
        <v>26268.67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'[1]травень'!$E$19</f>
        <v>1011.6</v>
      </c>
      <c r="C49" s="17">
        <f>'[1]травень'!$F$19</f>
        <v>552.92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'[1]травень'!$E$96</f>
        <v>374.5</v>
      </c>
      <c r="C50" s="6">
        <f>'[1]травень'!$F$96</f>
        <v>298.04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'[1]травень'!$E$56</f>
        <v>2789.1</v>
      </c>
      <c r="C51" s="17">
        <f>'[1]травень'!$F$56</f>
        <v>2278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'[1]травень'!$E$95</f>
        <v>2956.5</v>
      </c>
      <c r="C52" s="17">
        <f>'[1]травень'!$F$95</f>
        <v>2961.11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1200</v>
      </c>
      <c r="C53" s="17">
        <v>1042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1427.300000000021</v>
      </c>
      <c r="C54" s="17">
        <f>C55-C47-C48-C49-C50-C51-C52-C53</f>
        <v>673.3100000000045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'[1]травень'!$E$106</f>
        <v>197611.26</v>
      </c>
      <c r="C55" s="12">
        <f>'[1]травень'!$F$106</f>
        <v>157977.57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3">
      <selection activeCell="D8" sqref="D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6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24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37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37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55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2014-05-08T10:43:50Z</dcterms:modified>
  <cp:category/>
  <cp:version/>
  <cp:contentType/>
  <cp:contentStatus/>
</cp:coreProperties>
</file>